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51.14.57\share\TGK13_IA_RES_ТОРГИ\ЗАКУПКИ\2025\ДПМ_СИБЭМ\РиУ\ДПМ Сиб\4488-2025-ИП-СибЭМ СМР по модернизации трубопровода\03_Извещение\Приложение 4 - Локальные сметы\"/>
    </mc:Choice>
  </mc:AlternateContent>
  <bookViews>
    <workbookView xWindow="0" yWindow="0" windowWidth="28440" windowHeight="11970"/>
  </bookViews>
  <sheets>
    <sheet name="Сводка затрат" sheetId="2" r:id="rId1"/>
  </sheets>
  <calcPr calcId="162913"/>
</workbook>
</file>

<file path=xl/calcChain.xml><?xml version="1.0" encoding="utf-8"?>
<calcChain xmlns="http://schemas.openxmlformats.org/spreadsheetml/2006/main">
  <c r="D9" i="2" l="1"/>
  <c r="D10" i="2"/>
  <c r="D11" i="2"/>
  <c r="D12" i="2"/>
  <c r="D13" i="2"/>
  <c r="D14" i="2"/>
  <c r="D15" i="2"/>
  <c r="D8" i="2"/>
  <c r="X8" i="2" s="1"/>
  <c r="Y8" i="2"/>
  <c r="Z8" i="2" l="1"/>
  <c r="X9" i="2"/>
  <c r="X10" i="2"/>
  <c r="X11" i="2"/>
  <c r="X12" i="2"/>
  <c r="X13" i="2"/>
  <c r="X14" i="2"/>
  <c r="X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D16" i="2"/>
  <c r="X16" i="2" l="1"/>
  <c r="Y9" i="2"/>
  <c r="Z9" i="2" s="1"/>
  <c r="Y10" i="2"/>
  <c r="Z10" i="2" s="1"/>
  <c r="Y11" i="2"/>
  <c r="Z11" i="2" s="1"/>
  <c r="Y12" i="2"/>
  <c r="Z12" i="2" s="1"/>
  <c r="Y13" i="2"/>
  <c r="Z13" i="2" s="1"/>
  <c r="Y14" i="2"/>
  <c r="Z14" i="2" s="1"/>
  <c r="Y15" i="2"/>
  <c r="Z15" i="2" s="1"/>
  <c r="Z16" i="2" l="1"/>
  <c r="Y16" i="2"/>
</calcChain>
</file>

<file path=xl/sharedStrings.xml><?xml version="1.0" encoding="utf-8"?>
<sst xmlns="http://schemas.openxmlformats.org/spreadsheetml/2006/main" count="67" uniqueCount="59">
  <si>
    <t>ФОТ</t>
  </si>
  <si>
    <t>Итого</t>
  </si>
  <si>
    <t>Уровень цен</t>
  </si>
  <si>
    <t>Итого (без налогов)</t>
  </si>
  <si>
    <t>Налоги</t>
  </si>
  <si>
    <t>Прямые затраты</t>
  </si>
  <si>
    <t>оборудование</t>
  </si>
  <si>
    <t>материалы</t>
  </si>
  <si>
    <t>перевозка</t>
  </si>
  <si>
    <t>1</t>
  </si>
  <si>
    <t xml:space="preserve"> </t>
  </si>
  <si>
    <t>СМЕТНАЯ СТОИМОСТЬ В Б.У.Ц.</t>
  </si>
  <si>
    <t>№ пп</t>
  </si>
  <si>
    <t>№ расчета</t>
  </si>
  <si>
    <t>Наименование расчета</t>
  </si>
  <si>
    <t>Общая стоимость, руб</t>
  </si>
  <si>
    <t>Трудозатраты, чел.час</t>
  </si>
  <si>
    <t>Сметная стоимость, руб</t>
  </si>
  <si>
    <t>За итогом сметы, руб</t>
  </si>
  <si>
    <t>МАТ=ОБ (без давальческого)</t>
  </si>
  <si>
    <t>Всего по документу, руб. без НДС</t>
  </si>
  <si>
    <t>в том числе</t>
  </si>
  <si>
    <t>В т.ч. поставка Заказчика</t>
  </si>
  <si>
    <t>Осн. рабочие</t>
  </si>
  <si>
    <t>Маши-нисты</t>
  </si>
  <si>
    <t>Накладные расходы</t>
  </si>
  <si>
    <t>Сметная прибыль</t>
  </si>
  <si>
    <t>Лимитир., непредв., дополнит.</t>
  </si>
  <si>
    <t>Доп. Затраты (командировочные)</t>
  </si>
  <si>
    <t xml:space="preserve">СМР </t>
  </si>
  <si>
    <t>З/п осн. рабочих</t>
  </si>
  <si>
    <t>Эксп. 
машин</t>
  </si>
  <si>
    <t>в т.ч. 
з/п мех.</t>
  </si>
  <si>
    <t>Материалы</t>
  </si>
  <si>
    <t>ВСЕГО:</t>
  </si>
  <si>
    <t>2</t>
  </si>
  <si>
    <t>3</t>
  </si>
  <si>
    <t>4</t>
  </si>
  <si>
    <t>5</t>
  </si>
  <si>
    <t>6</t>
  </si>
  <si>
    <t>7</t>
  </si>
  <si>
    <t>8</t>
  </si>
  <si>
    <t>KT103R.23.001.KМ02.SM01_r00</t>
  </si>
  <si>
    <t>Модернизация схемы возврата конденсата на ДПД. Конструкции металлические.</t>
  </si>
  <si>
    <t>KT103R.23.001.KM03.SM01_r02</t>
  </si>
  <si>
    <t>Переподключение трубопроводов после растопочных РОУ 100/15 на ближний/ дальний коллектор. Конструкции металлические</t>
  </si>
  <si>
    <t>KT103R.23.001.TM07.AZ01SM01_r00</t>
  </si>
  <si>
    <t>Модернизация схемы возврата конденсата на ДПД. Антикоррозионная защита</t>
  </si>
  <si>
    <t>KT103R.23.001.TM07.SM01_r01</t>
  </si>
  <si>
    <t>Модернизация схемы возврата конденсата на ДПД</t>
  </si>
  <si>
    <t>KT103R.23.001.TM07.TE01SM01_r01</t>
  </si>
  <si>
    <t>Модернизация схемы возврата конденсата на ДПД. Тепловая изоляция</t>
  </si>
  <si>
    <t>KT103R.23.001.TM08.AZ01SM01_r01</t>
  </si>
  <si>
    <t>Переподключение трубопроводов после растопочных РОУ 100/10 на ближний/ дальний коллектор. Тепломеханические решения. Антикоррозионная защита</t>
  </si>
  <si>
    <t>KT103R.23.001.TM08.SM01_r04</t>
  </si>
  <si>
    <t>Переподключение трубопроводов после растопочных РОУ 100/10 на ближний/ дальний коллектор. Тепломеханические решения</t>
  </si>
  <si>
    <t>KT103R.23.001.TM08.TE01SM01_r02</t>
  </si>
  <si>
    <t>Переподключение трубопроводов после растопочных РОУ 100/10 на ближний/ дальний коллектор. Тепломеханические решения. Тепловая изоляция</t>
  </si>
  <si>
    <t>На выполнение комплекса строительно-монтажных работ по модернизации трубопроводов турбинного отделения Красноярской ТЭЦ-1.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</si>
</sst>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99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left" vertical="top" wrapText="1"/>
    </xf>
    <xf numFmtId="4" fontId="6" fillId="0" borderId="2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/>
    <xf numFmtId="49" fontId="5" fillId="3" borderId="1" xfId="0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top"/>
    </xf>
    <xf numFmtId="0" fontId="3" fillId="0" borderId="0" xfId="0" applyFont="1" applyBorder="1"/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0"/>
  <sheetViews>
    <sheetView tabSelected="1" workbookViewId="0">
      <selection activeCell="H47" sqref="H47"/>
    </sheetView>
  </sheetViews>
  <sheetFormatPr defaultRowHeight="12.75" x14ac:dyDescent="0.2"/>
  <cols>
    <col min="1" max="1" width="6" style="2" customWidth="1"/>
    <col min="2" max="2" width="23.140625" style="2" customWidth="1"/>
    <col min="3" max="3" width="42.5703125" style="2" customWidth="1"/>
    <col min="4" max="4" width="13.140625" style="2" customWidth="1"/>
    <col min="5" max="5" width="14.5703125" style="2" customWidth="1"/>
    <col min="6" max="6" width="12.42578125" style="2" customWidth="1"/>
    <col min="7" max="7" width="15.5703125" style="2" customWidth="1"/>
    <col min="8" max="9" width="11.28515625" style="2" customWidth="1"/>
    <col min="10" max="10" width="12.7109375" style="2" customWidth="1"/>
    <col min="11" max="11" width="14.7109375" style="2" customWidth="1"/>
    <col min="12" max="12" width="13" style="2" customWidth="1"/>
    <col min="13" max="13" width="11" style="2" customWidth="1"/>
    <col min="14" max="14" width="10.28515625" style="2" customWidth="1"/>
    <col min="15" max="16" width="12.140625" style="2" customWidth="1"/>
    <col min="17" max="17" width="13.28515625" style="2" customWidth="1"/>
    <col min="18" max="18" width="12" style="2" customWidth="1"/>
    <col min="19" max="19" width="7.7109375" style="2" customWidth="1"/>
    <col min="20" max="20" width="11.28515625" style="2" customWidth="1"/>
    <col min="21" max="21" width="15.28515625" style="2" customWidth="1"/>
    <col min="22" max="22" width="10.42578125" style="2" customWidth="1"/>
    <col min="23" max="23" width="9.85546875" style="2" customWidth="1"/>
    <col min="24" max="24" width="13" style="2" customWidth="1"/>
    <col min="25" max="25" width="11.42578125" style="2" customWidth="1"/>
    <col min="26" max="26" width="15.7109375" style="3" customWidth="1"/>
    <col min="27" max="27" width="23.85546875" style="2" customWidth="1"/>
    <col min="28" max="28" width="10.140625" style="2" bestFit="1" customWidth="1"/>
    <col min="29" max="29" width="12.7109375" style="2" customWidth="1"/>
    <col min="30" max="16384" width="9.140625" style="2"/>
  </cols>
  <sheetData>
    <row r="2" spans="1:29" ht="14.25" x14ac:dyDescent="0.2">
      <c r="F2" s="23" t="s">
        <v>11</v>
      </c>
      <c r="G2" s="23"/>
      <c r="H2" s="23"/>
      <c r="I2" s="23"/>
      <c r="J2" s="23"/>
      <c r="K2" s="23"/>
      <c r="L2" s="23"/>
      <c r="M2" s="23"/>
      <c r="N2" s="23"/>
      <c r="O2" s="1"/>
    </row>
    <row r="3" spans="1:29" x14ac:dyDescent="0.2">
      <c r="D3" s="4"/>
      <c r="E3" s="2" t="s">
        <v>58</v>
      </c>
      <c r="R3" s="4"/>
      <c r="S3" s="4"/>
      <c r="T3" s="4"/>
    </row>
    <row r="4" spans="1:29" x14ac:dyDescent="0.2">
      <c r="A4" s="20" t="s">
        <v>12</v>
      </c>
      <c r="B4" s="20" t="s">
        <v>13</v>
      </c>
      <c r="C4" s="20" t="s">
        <v>14</v>
      </c>
      <c r="D4" s="24" t="s">
        <v>15</v>
      </c>
      <c r="E4" s="24"/>
      <c r="F4" s="24"/>
      <c r="G4" s="24"/>
      <c r="H4" s="24"/>
      <c r="I4" s="5"/>
      <c r="J4" s="5"/>
      <c r="K4" s="5"/>
      <c r="L4" s="5"/>
      <c r="M4" s="20" t="s">
        <v>16</v>
      </c>
      <c r="N4" s="20"/>
      <c r="O4" s="6"/>
      <c r="P4" s="20" t="s">
        <v>17</v>
      </c>
      <c r="Q4" s="20"/>
      <c r="R4" s="20"/>
      <c r="S4" s="6"/>
      <c r="T4" s="6"/>
      <c r="U4" s="20" t="s">
        <v>18</v>
      </c>
      <c r="V4" s="20"/>
      <c r="W4" s="20"/>
      <c r="X4" s="20"/>
      <c r="Y4" s="20" t="s">
        <v>19</v>
      </c>
      <c r="Z4" s="22" t="s">
        <v>20</v>
      </c>
    </row>
    <row r="5" spans="1:29" x14ac:dyDescent="0.2">
      <c r="A5" s="20"/>
      <c r="B5" s="20"/>
      <c r="C5" s="20"/>
      <c r="D5" s="20" t="s">
        <v>5</v>
      </c>
      <c r="E5" s="20" t="s">
        <v>21</v>
      </c>
      <c r="F5" s="20"/>
      <c r="G5" s="20"/>
      <c r="H5" s="20"/>
      <c r="I5" s="6"/>
      <c r="J5" s="6"/>
      <c r="K5" s="20" t="s">
        <v>22</v>
      </c>
      <c r="L5" s="21"/>
      <c r="M5" s="20" t="s">
        <v>23</v>
      </c>
      <c r="N5" s="20" t="s">
        <v>24</v>
      </c>
      <c r="O5" s="20" t="s">
        <v>0</v>
      </c>
      <c r="P5" s="20" t="s">
        <v>25</v>
      </c>
      <c r="Q5" s="20" t="s">
        <v>26</v>
      </c>
      <c r="R5" s="20" t="s">
        <v>1</v>
      </c>
      <c r="S5" s="20" t="s">
        <v>2</v>
      </c>
      <c r="T5" s="20" t="s">
        <v>27</v>
      </c>
      <c r="U5" s="20" t="s">
        <v>28</v>
      </c>
      <c r="V5" s="20" t="s">
        <v>3</v>
      </c>
      <c r="W5" s="20" t="s">
        <v>4</v>
      </c>
      <c r="X5" s="20" t="s">
        <v>29</v>
      </c>
      <c r="Y5" s="21"/>
      <c r="Z5" s="22"/>
    </row>
    <row r="6" spans="1:29" ht="22.5" x14ac:dyDescent="0.2">
      <c r="A6" s="20"/>
      <c r="B6" s="20"/>
      <c r="C6" s="20"/>
      <c r="D6" s="20"/>
      <c r="E6" s="6" t="s">
        <v>30</v>
      </c>
      <c r="F6" s="6" t="s">
        <v>31</v>
      </c>
      <c r="G6" s="6" t="s">
        <v>32</v>
      </c>
      <c r="H6" s="6" t="s">
        <v>33</v>
      </c>
      <c r="I6" s="6" t="s">
        <v>8</v>
      </c>
      <c r="J6" s="6" t="s">
        <v>6</v>
      </c>
      <c r="K6" s="6" t="s">
        <v>7</v>
      </c>
      <c r="L6" s="6" t="s">
        <v>6</v>
      </c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1"/>
      <c r="Z6" s="22"/>
    </row>
    <row r="7" spans="1:29" x14ac:dyDescent="0.2">
      <c r="A7" s="5">
        <v>1</v>
      </c>
      <c r="B7" s="6">
        <v>2</v>
      </c>
      <c r="C7" s="5">
        <v>3</v>
      </c>
      <c r="D7" s="6">
        <v>4</v>
      </c>
      <c r="E7" s="5">
        <v>5</v>
      </c>
      <c r="F7" s="6">
        <v>6</v>
      </c>
      <c r="G7" s="5">
        <v>7</v>
      </c>
      <c r="H7" s="6">
        <v>8</v>
      </c>
      <c r="I7" s="5">
        <v>9</v>
      </c>
      <c r="J7" s="6">
        <v>10</v>
      </c>
      <c r="K7" s="5">
        <v>11</v>
      </c>
      <c r="L7" s="6">
        <v>12</v>
      </c>
      <c r="M7" s="5">
        <v>13</v>
      </c>
      <c r="N7" s="6">
        <v>14</v>
      </c>
      <c r="O7" s="5">
        <v>15</v>
      </c>
      <c r="P7" s="6">
        <v>16</v>
      </c>
      <c r="Q7" s="5">
        <v>17</v>
      </c>
      <c r="R7" s="6">
        <v>18</v>
      </c>
      <c r="S7" s="5">
        <v>19</v>
      </c>
      <c r="T7" s="6">
        <v>20</v>
      </c>
      <c r="U7" s="5">
        <v>21</v>
      </c>
      <c r="V7" s="6">
        <v>22</v>
      </c>
      <c r="W7" s="5">
        <v>23</v>
      </c>
      <c r="X7" s="6">
        <v>24</v>
      </c>
      <c r="Y7" s="5">
        <v>25</v>
      </c>
      <c r="Z7" s="6">
        <v>26</v>
      </c>
    </row>
    <row r="8" spans="1:29" ht="24" x14ac:dyDescent="0.2">
      <c r="A8" s="7" t="s">
        <v>9</v>
      </c>
      <c r="B8" s="8" t="s">
        <v>42</v>
      </c>
      <c r="C8" s="8" t="s">
        <v>43</v>
      </c>
      <c r="D8" s="9">
        <f>E8+F8+H8</f>
        <v>22638</v>
      </c>
      <c r="E8" s="9">
        <v>2172</v>
      </c>
      <c r="F8" s="9">
        <v>2400</v>
      </c>
      <c r="G8" s="9">
        <v>157</v>
      </c>
      <c r="H8" s="9">
        <v>18066</v>
      </c>
      <c r="I8" s="9" t="s">
        <v>10</v>
      </c>
      <c r="J8" s="9"/>
      <c r="K8" s="9">
        <v>16762</v>
      </c>
      <c r="L8" s="9"/>
      <c r="M8" s="9">
        <v>195.61</v>
      </c>
      <c r="N8" s="9">
        <v>11.29</v>
      </c>
      <c r="O8" s="9">
        <v>2329</v>
      </c>
      <c r="P8" s="9">
        <v>1450</v>
      </c>
      <c r="Q8" s="9">
        <v>1238</v>
      </c>
      <c r="R8" s="9">
        <v>25326</v>
      </c>
      <c r="S8" s="19"/>
      <c r="T8" s="9"/>
      <c r="U8" s="10">
        <v>25863</v>
      </c>
      <c r="V8" s="19"/>
      <c r="W8" s="19"/>
      <c r="X8" s="9">
        <f>D8-H8+P8+Q8</f>
        <v>7260</v>
      </c>
      <c r="Y8" s="9">
        <f>H8+J8-K8-L8</f>
        <v>1304</v>
      </c>
      <c r="Z8" s="11">
        <f>U8+X8+Y8</f>
        <v>34427</v>
      </c>
      <c r="AA8" s="17"/>
      <c r="AB8" s="18"/>
      <c r="AC8" s="4"/>
    </row>
    <row r="9" spans="1:29" ht="36" x14ac:dyDescent="0.2">
      <c r="A9" s="7" t="s">
        <v>35</v>
      </c>
      <c r="B9" s="8" t="s">
        <v>44</v>
      </c>
      <c r="C9" s="8" t="s">
        <v>45</v>
      </c>
      <c r="D9" s="9">
        <f t="shared" ref="D9:D15" si="0">E9+F9+H9</f>
        <v>27227</v>
      </c>
      <c r="E9" s="9">
        <v>3858</v>
      </c>
      <c r="F9" s="9">
        <v>4038</v>
      </c>
      <c r="G9" s="9">
        <v>126</v>
      </c>
      <c r="H9" s="9">
        <v>19331</v>
      </c>
      <c r="I9" s="9" t="s">
        <v>10</v>
      </c>
      <c r="J9" s="9"/>
      <c r="K9" s="9">
        <v>18155</v>
      </c>
      <c r="L9" s="9"/>
      <c r="M9" s="9">
        <v>365.2</v>
      </c>
      <c r="N9" s="9">
        <v>9.36</v>
      </c>
      <c r="O9" s="9">
        <v>3984</v>
      </c>
      <c r="P9" s="9">
        <v>3075</v>
      </c>
      <c r="Q9" s="9">
        <v>2523</v>
      </c>
      <c r="R9" s="9">
        <v>32825</v>
      </c>
      <c r="S9" s="19"/>
      <c r="T9" s="9"/>
      <c r="U9" s="10">
        <v>46820</v>
      </c>
      <c r="V9" s="19"/>
      <c r="W9" s="19"/>
      <c r="X9" s="9">
        <f t="shared" ref="X9:X15" si="1">D9-H9+P9+Q9</f>
        <v>13494</v>
      </c>
      <c r="Y9" s="9">
        <f t="shared" ref="Y9:Y15" si="2">H9+J9-K9-L9</f>
        <v>1176</v>
      </c>
      <c r="Z9" s="11">
        <f t="shared" ref="Z9:Z15" si="3">U9+X9+Y9</f>
        <v>61490</v>
      </c>
      <c r="AA9" s="17"/>
      <c r="AB9" s="18"/>
      <c r="AC9" s="4"/>
    </row>
    <row r="10" spans="1:29" ht="24" x14ac:dyDescent="0.2">
      <c r="A10" s="7" t="s">
        <v>36</v>
      </c>
      <c r="B10" s="8" t="s">
        <v>46</v>
      </c>
      <c r="C10" s="8" t="s">
        <v>47</v>
      </c>
      <c r="D10" s="9">
        <f t="shared" si="0"/>
        <v>852</v>
      </c>
      <c r="E10" s="9">
        <v>234</v>
      </c>
      <c r="F10" s="9">
        <v>18</v>
      </c>
      <c r="G10" s="9"/>
      <c r="H10" s="9">
        <v>600</v>
      </c>
      <c r="I10" s="9" t="s">
        <v>10</v>
      </c>
      <c r="J10" s="9"/>
      <c r="K10" s="9">
        <v>437</v>
      </c>
      <c r="L10" s="9"/>
      <c r="M10" s="9">
        <v>22.96</v>
      </c>
      <c r="N10" s="9"/>
      <c r="O10" s="9">
        <v>234</v>
      </c>
      <c r="P10" s="9">
        <v>211</v>
      </c>
      <c r="Q10" s="9">
        <v>164</v>
      </c>
      <c r="R10" s="9">
        <v>1227</v>
      </c>
      <c r="S10" s="19"/>
      <c r="T10" s="9"/>
      <c r="U10" s="10">
        <v>2870</v>
      </c>
      <c r="V10" s="19"/>
      <c r="W10" s="19"/>
      <c r="X10" s="9">
        <f t="shared" si="1"/>
        <v>627</v>
      </c>
      <c r="Y10" s="9">
        <f t="shared" si="2"/>
        <v>163</v>
      </c>
      <c r="Z10" s="11">
        <f t="shared" si="3"/>
        <v>3660</v>
      </c>
      <c r="AA10" s="17"/>
      <c r="AB10" s="18"/>
      <c r="AC10" s="4"/>
    </row>
    <row r="11" spans="1:29" ht="24" x14ac:dyDescent="0.2">
      <c r="A11" s="7" t="s">
        <v>37</v>
      </c>
      <c r="B11" s="8" t="s">
        <v>48</v>
      </c>
      <c r="C11" s="8" t="s">
        <v>49</v>
      </c>
      <c r="D11" s="9">
        <f t="shared" si="0"/>
        <v>31110</v>
      </c>
      <c r="E11" s="9">
        <v>3082</v>
      </c>
      <c r="F11" s="9">
        <v>5137</v>
      </c>
      <c r="G11" s="9">
        <v>239</v>
      </c>
      <c r="H11" s="9">
        <v>22891</v>
      </c>
      <c r="I11" s="9" t="s">
        <v>10</v>
      </c>
      <c r="J11" s="9">
        <v>28028</v>
      </c>
      <c r="K11" s="9">
        <v>22144</v>
      </c>
      <c r="L11" s="9">
        <v>28028</v>
      </c>
      <c r="M11" s="9">
        <v>261.70999999999998</v>
      </c>
      <c r="N11" s="9">
        <v>18.21</v>
      </c>
      <c r="O11" s="9">
        <v>3321</v>
      </c>
      <c r="P11" s="9">
        <v>2653</v>
      </c>
      <c r="Q11" s="9">
        <v>1990</v>
      </c>
      <c r="R11" s="9">
        <v>63781</v>
      </c>
      <c r="S11" s="19"/>
      <c r="T11" s="9"/>
      <c r="U11" s="10">
        <v>34990</v>
      </c>
      <c r="V11" s="19"/>
      <c r="W11" s="19"/>
      <c r="X11" s="9">
        <f t="shared" si="1"/>
        <v>12862</v>
      </c>
      <c r="Y11" s="9">
        <f t="shared" si="2"/>
        <v>747</v>
      </c>
      <c r="Z11" s="11">
        <f t="shared" si="3"/>
        <v>48599</v>
      </c>
      <c r="AA11" s="17"/>
      <c r="AB11" s="18"/>
      <c r="AC11" s="4"/>
    </row>
    <row r="12" spans="1:29" ht="24" x14ac:dyDescent="0.2">
      <c r="A12" s="7" t="s">
        <v>38</v>
      </c>
      <c r="B12" s="8" t="s">
        <v>50</v>
      </c>
      <c r="C12" s="8" t="s">
        <v>51</v>
      </c>
      <c r="D12" s="9">
        <f t="shared" si="0"/>
        <v>11154</v>
      </c>
      <c r="E12" s="9">
        <v>2981</v>
      </c>
      <c r="F12" s="9">
        <v>961</v>
      </c>
      <c r="G12" s="9"/>
      <c r="H12" s="9">
        <v>7212</v>
      </c>
      <c r="I12" s="9" t="s">
        <v>10</v>
      </c>
      <c r="J12" s="9"/>
      <c r="K12" s="9">
        <v>7006</v>
      </c>
      <c r="L12" s="9"/>
      <c r="M12" s="9">
        <v>284.24</v>
      </c>
      <c r="N12" s="9"/>
      <c r="O12" s="9">
        <v>2981</v>
      </c>
      <c r="P12" s="9">
        <v>2981</v>
      </c>
      <c r="Q12" s="9">
        <v>2087</v>
      </c>
      <c r="R12" s="9">
        <v>16222</v>
      </c>
      <c r="S12" s="19"/>
      <c r="T12" s="9"/>
      <c r="U12" s="10">
        <v>35530</v>
      </c>
      <c r="V12" s="19"/>
      <c r="W12" s="19"/>
      <c r="X12" s="9">
        <f t="shared" si="1"/>
        <v>9010</v>
      </c>
      <c r="Y12" s="9">
        <f t="shared" si="2"/>
        <v>206</v>
      </c>
      <c r="Z12" s="11">
        <f t="shared" si="3"/>
        <v>44746</v>
      </c>
      <c r="AA12" s="17"/>
      <c r="AB12" s="18"/>
      <c r="AC12" s="4"/>
    </row>
    <row r="13" spans="1:29" ht="48" x14ac:dyDescent="0.2">
      <c r="A13" s="7" t="s">
        <v>39</v>
      </c>
      <c r="B13" s="8" t="s">
        <v>52</v>
      </c>
      <c r="C13" s="8" t="s">
        <v>53</v>
      </c>
      <c r="D13" s="9">
        <f t="shared" si="0"/>
        <v>2698</v>
      </c>
      <c r="E13" s="9">
        <v>541</v>
      </c>
      <c r="F13" s="9">
        <v>64</v>
      </c>
      <c r="G13" s="9"/>
      <c r="H13" s="9">
        <v>2093</v>
      </c>
      <c r="I13" s="9" t="s">
        <v>10</v>
      </c>
      <c r="J13" s="9"/>
      <c r="K13" s="9">
        <v>2083</v>
      </c>
      <c r="L13" s="9"/>
      <c r="M13" s="9">
        <v>54.37</v>
      </c>
      <c r="N13" s="9">
        <v>0.04</v>
      </c>
      <c r="O13" s="9">
        <v>541</v>
      </c>
      <c r="P13" s="9">
        <v>487</v>
      </c>
      <c r="Q13" s="9">
        <v>379</v>
      </c>
      <c r="R13" s="9">
        <v>3564</v>
      </c>
      <c r="S13" s="19"/>
      <c r="T13" s="9"/>
      <c r="U13" s="10">
        <v>6801</v>
      </c>
      <c r="V13" s="19"/>
      <c r="W13" s="19"/>
      <c r="X13" s="9">
        <f t="shared" si="1"/>
        <v>1471</v>
      </c>
      <c r="Y13" s="9">
        <f t="shared" si="2"/>
        <v>10</v>
      </c>
      <c r="Z13" s="11">
        <f t="shared" si="3"/>
        <v>8282</v>
      </c>
      <c r="AA13" s="17"/>
      <c r="AB13" s="18"/>
      <c r="AC13" s="4"/>
    </row>
    <row r="14" spans="1:29" ht="36" x14ac:dyDescent="0.2">
      <c r="A14" s="7" t="s">
        <v>40</v>
      </c>
      <c r="B14" s="8" t="s">
        <v>54</v>
      </c>
      <c r="C14" s="8" t="s">
        <v>55</v>
      </c>
      <c r="D14" s="9">
        <f t="shared" si="0"/>
        <v>146979</v>
      </c>
      <c r="E14" s="9">
        <v>17043</v>
      </c>
      <c r="F14" s="9">
        <v>14813</v>
      </c>
      <c r="G14" s="9">
        <v>817</v>
      </c>
      <c r="H14" s="9">
        <v>115123</v>
      </c>
      <c r="I14" s="9" t="s">
        <v>10</v>
      </c>
      <c r="J14" s="9">
        <v>350442</v>
      </c>
      <c r="K14" s="9">
        <v>105174</v>
      </c>
      <c r="L14" s="9">
        <v>350442</v>
      </c>
      <c r="M14" s="9">
        <v>1481.18</v>
      </c>
      <c r="N14" s="9">
        <v>61.13</v>
      </c>
      <c r="O14" s="9">
        <v>17860</v>
      </c>
      <c r="P14" s="9">
        <v>14332</v>
      </c>
      <c r="Q14" s="9">
        <v>10827</v>
      </c>
      <c r="R14" s="9">
        <v>522580</v>
      </c>
      <c r="S14" s="19"/>
      <c r="T14" s="9"/>
      <c r="U14" s="10">
        <v>192789</v>
      </c>
      <c r="V14" s="19"/>
      <c r="W14" s="19"/>
      <c r="X14" s="9">
        <f t="shared" si="1"/>
        <v>57015</v>
      </c>
      <c r="Y14" s="9">
        <f t="shared" si="2"/>
        <v>9949</v>
      </c>
      <c r="Z14" s="11">
        <f t="shared" si="3"/>
        <v>259753</v>
      </c>
      <c r="AA14" s="17"/>
      <c r="AB14" s="18"/>
      <c r="AC14" s="4"/>
    </row>
    <row r="15" spans="1:29" ht="36" x14ac:dyDescent="0.2">
      <c r="A15" s="7" t="s">
        <v>41</v>
      </c>
      <c r="B15" s="8" t="s">
        <v>56</v>
      </c>
      <c r="C15" s="8" t="s">
        <v>57</v>
      </c>
      <c r="D15" s="9">
        <f t="shared" si="0"/>
        <v>53774</v>
      </c>
      <c r="E15" s="9">
        <v>12031</v>
      </c>
      <c r="F15" s="9">
        <v>4831</v>
      </c>
      <c r="G15" s="9"/>
      <c r="H15" s="9">
        <v>36912</v>
      </c>
      <c r="I15" s="9" t="s">
        <v>10</v>
      </c>
      <c r="J15" s="9"/>
      <c r="K15" s="9">
        <v>36908</v>
      </c>
      <c r="L15" s="9"/>
      <c r="M15" s="9">
        <v>1122.46</v>
      </c>
      <c r="N15" s="9"/>
      <c r="O15" s="9">
        <v>12031</v>
      </c>
      <c r="P15" s="9">
        <v>12029</v>
      </c>
      <c r="Q15" s="9">
        <v>8425</v>
      </c>
      <c r="R15" s="9">
        <v>74228</v>
      </c>
      <c r="S15" s="19"/>
      <c r="T15" s="9"/>
      <c r="U15" s="10">
        <v>140308</v>
      </c>
      <c r="V15" s="19"/>
      <c r="W15" s="19"/>
      <c r="X15" s="9">
        <f t="shared" si="1"/>
        <v>37316</v>
      </c>
      <c r="Y15" s="9">
        <f t="shared" si="2"/>
        <v>4</v>
      </c>
      <c r="Z15" s="11">
        <f t="shared" si="3"/>
        <v>177628</v>
      </c>
      <c r="AA15" s="17"/>
      <c r="AB15" s="18"/>
      <c r="AC15" s="4"/>
    </row>
    <row r="16" spans="1:29" x14ac:dyDescent="0.2">
      <c r="A16" s="12"/>
      <c r="B16" s="12"/>
      <c r="C16" s="13" t="s">
        <v>34</v>
      </c>
      <c r="D16" s="14">
        <f t="shared" ref="D16:Z16" si="4">SUM(D8:D15)</f>
        <v>296432</v>
      </c>
      <c r="E16" s="14">
        <f t="shared" si="4"/>
        <v>41942</v>
      </c>
      <c r="F16" s="14">
        <f t="shared" si="4"/>
        <v>32262</v>
      </c>
      <c r="G16" s="14">
        <f t="shared" si="4"/>
        <v>1339</v>
      </c>
      <c r="H16" s="14">
        <f t="shared" si="4"/>
        <v>222228</v>
      </c>
      <c r="I16" s="14">
        <f t="shared" si="4"/>
        <v>0</v>
      </c>
      <c r="J16" s="14">
        <f t="shared" si="4"/>
        <v>378470</v>
      </c>
      <c r="K16" s="14">
        <f t="shared" si="4"/>
        <v>208669</v>
      </c>
      <c r="L16" s="14">
        <f t="shared" si="4"/>
        <v>378470</v>
      </c>
      <c r="M16" s="14">
        <f t="shared" si="4"/>
        <v>3787.73</v>
      </c>
      <c r="N16" s="14">
        <f t="shared" si="4"/>
        <v>100.03</v>
      </c>
      <c r="O16" s="14">
        <f t="shared" si="4"/>
        <v>43281</v>
      </c>
      <c r="P16" s="14">
        <f t="shared" si="4"/>
        <v>37218</v>
      </c>
      <c r="Q16" s="14">
        <f t="shared" si="4"/>
        <v>27633</v>
      </c>
      <c r="R16" s="14">
        <f t="shared" si="4"/>
        <v>739753</v>
      </c>
      <c r="S16" s="14">
        <f t="shared" si="4"/>
        <v>0</v>
      </c>
      <c r="T16" s="14">
        <f t="shared" si="4"/>
        <v>0</v>
      </c>
      <c r="U16" s="14">
        <f t="shared" si="4"/>
        <v>485971</v>
      </c>
      <c r="V16" s="14">
        <f t="shared" si="4"/>
        <v>0</v>
      </c>
      <c r="W16" s="14">
        <f t="shared" si="4"/>
        <v>0</v>
      </c>
      <c r="X16" s="14">
        <f t="shared" si="4"/>
        <v>139055</v>
      </c>
      <c r="Y16" s="14">
        <f t="shared" si="4"/>
        <v>13559</v>
      </c>
      <c r="Z16" s="15">
        <f t="shared" si="4"/>
        <v>638585</v>
      </c>
      <c r="AA16" s="16"/>
    </row>
    <row r="17" spans="4:27" x14ac:dyDescent="0.2">
      <c r="D17" s="4"/>
      <c r="AA17" s="4"/>
    </row>
    <row r="18" spans="4:27" x14ac:dyDescent="0.2">
      <c r="D18" s="4"/>
    </row>
    <row r="19" spans="4:27" x14ac:dyDescent="0.2">
      <c r="D19" s="4"/>
    </row>
    <row r="20" spans="4:27" x14ac:dyDescent="0.2">
      <c r="D20" s="4"/>
      <c r="E20" s="4"/>
      <c r="F20" s="4"/>
      <c r="G20" s="4"/>
      <c r="H20" s="4"/>
      <c r="J20" s="4"/>
      <c r="K20" s="4"/>
      <c r="P20" s="4"/>
      <c r="Q20" s="4"/>
    </row>
  </sheetData>
  <mergeCells count="25">
    <mergeCell ref="F2:N2"/>
    <mergeCell ref="A4:A6"/>
    <mergeCell ref="B4:B6"/>
    <mergeCell ref="C4:C6"/>
    <mergeCell ref="D4:H4"/>
    <mergeCell ref="M4:N4"/>
    <mergeCell ref="P4:R4"/>
    <mergeCell ref="U4:X4"/>
    <mergeCell ref="Y4:Y6"/>
    <mergeCell ref="Z4:Z6"/>
    <mergeCell ref="D5:D6"/>
    <mergeCell ref="E5:H5"/>
    <mergeCell ref="K5:L5"/>
    <mergeCell ref="M5:M6"/>
    <mergeCell ref="N5:N6"/>
    <mergeCell ref="O5:O6"/>
    <mergeCell ref="V5:V6"/>
    <mergeCell ref="W5:W6"/>
    <mergeCell ref="X5:X6"/>
    <mergeCell ref="T5:T6"/>
    <mergeCell ref="U5:U6"/>
    <mergeCell ref="P5:P6"/>
    <mergeCell ref="Q5:Q6"/>
    <mergeCell ref="R5:R6"/>
    <mergeCell ref="S5:S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Шейкина Екатерина Валерьевна \ Ekaterina Sheikina</cp:lastModifiedBy>
  <cp:lastPrinted>2023-02-02T08:45:30Z</cp:lastPrinted>
  <dcterms:created xsi:type="dcterms:W3CDTF">2002-08-29T05:21:43Z</dcterms:created>
  <dcterms:modified xsi:type="dcterms:W3CDTF">2025-05-12T02:31:46Z</dcterms:modified>
</cp:coreProperties>
</file>